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ork\docs\_4规范制度\部门管理\PO管理制度\3_过程指导规范\过程文档[模板]\"/>
    </mc:Choice>
  </mc:AlternateContent>
  <bookViews>
    <workbookView xWindow="0" yWindow="30" windowWidth="20460" windowHeight="7740" activeTab="1"/>
  </bookViews>
  <sheets>
    <sheet name="基本信息" sheetId="2" r:id="rId1"/>
    <sheet name="迭代面板" sheetId="7" r:id="rId2"/>
  </sheets>
  <definedNames>
    <definedName name="chengyuan">基本信息!$H$4:'基本信息'!$H$4:$H$13</definedName>
    <definedName name="EstimatedRemaining" localSheetId="1">迭代面板!$K$15:$U$15</definedName>
    <definedName name="EstimatedRemaining">#REF!</definedName>
    <definedName name="ProjectedBurndown" localSheetId="1">迭代面板!$K$45:$U$45</definedName>
    <definedName name="ProjectedBurndown">#REF!</definedName>
    <definedName name="ProjectedBurndownTrack" localSheetId="1">迭代面板!$K$45:$U$45</definedName>
    <definedName name="ProjectedBurndownTrack">#REF!</definedName>
    <definedName name="StatusTypes">基本信息!$F$5:$F$7+基本信息!$F$4:$F$13</definedName>
    <definedName name="TaskTypes">基本信息!$D$4:$D$13</definedName>
  </definedNames>
  <calcPr calcId="152511"/>
</workbook>
</file>

<file path=xl/calcChain.xml><?xml version="1.0" encoding="utf-8"?>
<calcChain xmlns="http://schemas.openxmlformats.org/spreadsheetml/2006/main">
  <c r="K6" i="7" l="1"/>
  <c r="L6" i="7"/>
  <c r="M6" i="7"/>
  <c r="N6" i="7"/>
  <c r="O6" i="7"/>
  <c r="P6" i="7"/>
  <c r="Q6" i="7"/>
  <c r="J6" i="7"/>
  <c r="K4" i="7" l="1"/>
  <c r="K43" i="7" s="1"/>
  <c r="J15" i="7" l="1"/>
  <c r="J41" i="7" s="1"/>
  <c r="K15" i="7" l="1"/>
  <c r="K41" i="7" s="1"/>
  <c r="L15" i="7"/>
  <c r="L41" i="7" s="1"/>
  <c r="M15" i="7"/>
  <c r="M41" i="7" s="1"/>
  <c r="N15" i="7"/>
  <c r="N41" i="7" s="1"/>
  <c r="O15" i="7"/>
  <c r="O41" i="7" s="1"/>
  <c r="P15" i="7"/>
  <c r="P41" i="7" s="1"/>
  <c r="Q15" i="7"/>
  <c r="K24" i="7" l="1"/>
  <c r="L24" i="7"/>
  <c r="M24" i="7"/>
  <c r="N24" i="7"/>
  <c r="K45" i="7" l="1"/>
  <c r="L4" i="7"/>
  <c r="L43" i="7" s="1"/>
  <c r="M4" i="7" l="1"/>
  <c r="M43" i="7" s="1"/>
  <c r="N4" i="7" l="1"/>
  <c r="N43" i="7" s="1"/>
  <c r="O4" i="7" l="1"/>
  <c r="O43" i="7" l="1"/>
  <c r="G43" i="7" s="1"/>
  <c r="G44" i="7" s="1"/>
  <c r="L45" i="7" s="1"/>
  <c r="M45" i="7" s="1"/>
  <c r="N45" i="7" s="1"/>
  <c r="O45" i="7" s="1"/>
  <c r="P45" i="7" s="1"/>
  <c r="P4" i="7"/>
  <c r="Q4" i="7" s="1"/>
</calcChain>
</file>

<file path=xl/sharedStrings.xml><?xml version="1.0" encoding="utf-8"?>
<sst xmlns="http://schemas.openxmlformats.org/spreadsheetml/2006/main" count="130" uniqueCount="67">
  <si>
    <t>ID</t>
  </si>
  <si>
    <t>每日估计剩余</t>
    <phoneticPr fontId="3" type="noConversion"/>
  </si>
  <si>
    <t>类型</t>
    <phoneticPr fontId="3" type="noConversion"/>
  </si>
  <si>
    <t>状态</t>
    <phoneticPr fontId="3" type="noConversion"/>
  </si>
  <si>
    <t>工作日</t>
    <phoneticPr fontId="3" type="noConversion"/>
  </si>
  <si>
    <r>
      <rPr>
        <sz val="10"/>
        <rFont val="宋体"/>
        <family val="3"/>
        <charset val="134"/>
      </rPr>
      <t>预计燃烧增量</t>
    </r>
    <r>
      <rPr>
        <sz val="10"/>
        <rFont val="Arial"/>
        <family val="2"/>
      </rPr>
      <t xml:space="preserve"> (</t>
    </r>
    <r>
      <rPr>
        <sz val="10"/>
        <rFont val="宋体"/>
        <family val="3"/>
        <charset val="134"/>
      </rPr>
      <t>每个工作日</t>
    </r>
    <r>
      <rPr>
        <sz val="10"/>
        <rFont val="Arial"/>
        <family val="2"/>
      </rPr>
      <t>)</t>
    </r>
    <phoneticPr fontId="3" type="noConversion"/>
  </si>
  <si>
    <t>预计燃烧轨道</t>
    <phoneticPr fontId="3" type="noConversion"/>
  </si>
  <si>
    <t>未开始</t>
  </si>
  <si>
    <t>进行中</t>
    <phoneticPr fontId="3" type="noConversion"/>
  </si>
  <si>
    <t>全部计算剩余</t>
    <phoneticPr fontId="3" type="noConversion"/>
  </si>
  <si>
    <r>
      <rPr>
        <b/>
        <sz val="10"/>
        <rFont val="宋体"/>
        <family val="3"/>
        <charset val="134"/>
      </rPr>
      <t>迭代开始日期</t>
    </r>
    <r>
      <rPr>
        <b/>
        <sz val="10"/>
        <rFont val="Arial"/>
        <family val="2"/>
      </rPr>
      <t>:</t>
    </r>
    <phoneticPr fontId="3" type="noConversion"/>
  </si>
  <si>
    <t>冻结</t>
    <phoneticPr fontId="3" type="noConversion"/>
  </si>
  <si>
    <t>程序</t>
  </si>
  <si>
    <t>程序</t>
    <phoneticPr fontId="3" type="noConversion"/>
  </si>
  <si>
    <t>前端</t>
    <phoneticPr fontId="3" type="noConversion"/>
  </si>
  <si>
    <t>其他</t>
    <phoneticPr fontId="3" type="noConversion"/>
  </si>
  <si>
    <t>测试</t>
    <phoneticPr fontId="3" type="noConversion"/>
  </si>
  <si>
    <t>假期</t>
    <phoneticPr fontId="3" type="noConversion"/>
  </si>
  <si>
    <t>文档</t>
    <phoneticPr fontId="3" type="noConversion"/>
  </si>
  <si>
    <t>成员</t>
    <phoneticPr fontId="3" type="noConversion"/>
  </si>
  <si>
    <t>已完成</t>
    <phoneticPr fontId="3" type="noConversion"/>
  </si>
  <si>
    <t>难度系数</t>
    <phoneticPr fontId="9" type="noConversion"/>
  </si>
  <si>
    <t>需分</t>
    <phoneticPr fontId="3" type="noConversion"/>
  </si>
  <si>
    <t>1</t>
    <phoneticPr fontId="9" type="noConversion"/>
  </si>
  <si>
    <t>基准值</t>
    <phoneticPr fontId="9" type="noConversion"/>
  </si>
  <si>
    <t>进行中</t>
  </si>
  <si>
    <t>2</t>
    <phoneticPr fontId="9" type="noConversion"/>
  </si>
  <si>
    <t>文档</t>
  </si>
  <si>
    <t>执行人</t>
    <phoneticPr fontId="3" type="noConversion"/>
  </si>
  <si>
    <t>临时任务</t>
    <phoneticPr fontId="9" type="noConversion"/>
  </si>
  <si>
    <t>历史技术债</t>
    <phoneticPr fontId="9" type="noConversion"/>
  </si>
  <si>
    <t>运维</t>
    <phoneticPr fontId="3" type="noConversion"/>
  </si>
  <si>
    <t>其他</t>
  </si>
  <si>
    <t>2-01</t>
    <phoneticPr fontId="9" type="noConversion"/>
  </si>
  <si>
    <t>2-02</t>
    <phoneticPr fontId="9" type="noConversion"/>
  </si>
  <si>
    <t>2-03</t>
    <phoneticPr fontId="9" type="noConversion"/>
  </si>
  <si>
    <t>工时评估</t>
    <phoneticPr fontId="9" type="noConversion"/>
  </si>
  <si>
    <r>
      <rPr>
        <b/>
        <sz val="10"/>
        <rFont val="宋体"/>
        <family val="3"/>
        <charset val="134"/>
      </rPr>
      <t>故事</t>
    </r>
    <r>
      <rPr>
        <b/>
        <sz val="10"/>
        <rFont val="Arial"/>
        <family val="2"/>
      </rPr>
      <t>/</t>
    </r>
    <r>
      <rPr>
        <b/>
        <sz val="10"/>
        <rFont val="宋体"/>
        <family val="3"/>
        <charset val="134"/>
      </rPr>
      <t>任务标题</t>
    </r>
    <phoneticPr fontId="3" type="noConversion"/>
  </si>
  <si>
    <t>xx</t>
  </si>
  <si>
    <t>xx</t>
    <phoneticPr fontId="3" type="noConversion"/>
  </si>
  <si>
    <t>yy</t>
  </si>
  <si>
    <t>yy</t>
    <phoneticPr fontId="3" type="noConversion"/>
  </si>
  <si>
    <t>zz</t>
  </si>
  <si>
    <t>zz</t>
    <phoneticPr fontId="3" type="noConversion"/>
  </si>
  <si>
    <t>ee</t>
  </si>
  <si>
    <t>ee</t>
    <phoneticPr fontId="3" type="noConversion"/>
  </si>
  <si>
    <t>团队成员燃尽</t>
    <phoneticPr fontId="9" type="noConversion"/>
  </si>
  <si>
    <t>0</t>
    <phoneticPr fontId="9" type="noConversion"/>
  </si>
  <si>
    <t>0</t>
    <phoneticPr fontId="9" type="noConversion"/>
  </si>
  <si>
    <t>0</t>
    <phoneticPr fontId="9" type="noConversion"/>
  </si>
  <si>
    <t>e-01</t>
    <phoneticPr fontId="9" type="noConversion"/>
  </si>
  <si>
    <t>e-02</t>
    <phoneticPr fontId="9" type="noConversion"/>
  </si>
  <si>
    <t>e-03</t>
    <phoneticPr fontId="9" type="noConversion"/>
  </si>
  <si>
    <t>e-04</t>
    <phoneticPr fontId="9" type="noConversion"/>
  </si>
  <si>
    <t>l-01</t>
    <phoneticPr fontId="9" type="noConversion"/>
  </si>
  <si>
    <t>l-02</t>
    <phoneticPr fontId="9" type="noConversion"/>
  </si>
  <si>
    <t>l-03</t>
    <phoneticPr fontId="9" type="noConversion"/>
  </si>
  <si>
    <t>成员A</t>
    <phoneticPr fontId="9" type="noConversion"/>
  </si>
  <si>
    <t>成员B</t>
    <phoneticPr fontId="9" type="noConversion"/>
  </si>
  <si>
    <t>成员C</t>
    <phoneticPr fontId="9" type="noConversion"/>
  </si>
  <si>
    <t>PB名称</t>
    <phoneticPr fontId="9" type="noConversion"/>
  </si>
  <si>
    <t>AC1</t>
    <phoneticPr fontId="9" type="noConversion"/>
  </si>
  <si>
    <t>AC2</t>
    <phoneticPr fontId="9" type="noConversion"/>
  </si>
  <si>
    <t>AC3</t>
    <phoneticPr fontId="9" type="noConversion"/>
  </si>
  <si>
    <t>1-01</t>
    <phoneticPr fontId="9" type="noConversion"/>
  </si>
  <si>
    <t>1-02</t>
  </si>
  <si>
    <t>1-03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</si>
</sst>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0.0_);[Red]\(0.0\)"/>
    <numFmt numFmtId="179" formatCode="0_ 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0"/>
      <color indexed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77" fontId="1" fillId="0" borderId="0" applyFont="0" applyFill="0" applyBorder="0" applyAlignment="0" applyProtection="0"/>
  </cellStyleXfs>
  <cellXfs count="148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/>
    <xf numFmtId="49" fontId="0" fillId="0" borderId="0" xfId="0" applyNumberFormat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14" fontId="2" fillId="2" borderId="1" xfId="0" applyNumberFormat="1" applyFont="1" applyFill="1" applyBorder="1" applyAlignment="1">
      <alignment vertical="center" textRotation="90"/>
    </xf>
    <xf numFmtId="0" fontId="5" fillId="0" borderId="0" xfId="0" applyFont="1" applyBorder="1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0" fillId="0" borderId="0" xfId="0" applyBorder="1" applyProtection="1">
      <protection locked="0"/>
    </xf>
    <xf numFmtId="0" fontId="2" fillId="0" borderId="5" xfId="0" applyFont="1" applyBorder="1" applyAlignment="1">
      <alignment horizontal="right"/>
    </xf>
    <xf numFmtId="0" fontId="0" fillId="0" borderId="6" xfId="0" applyBorder="1"/>
    <xf numFmtId="14" fontId="0" fillId="0" borderId="7" xfId="0" applyNumberFormat="1" applyBorder="1" applyAlignment="1" applyProtection="1">
      <alignment horizontal="center"/>
      <protection locked="0"/>
    </xf>
    <xf numFmtId="49" fontId="0" fillId="0" borderId="5" xfId="0" applyNumberForma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6" fillId="5" borderId="8" xfId="0" applyFont="1" applyFill="1" applyBorder="1" applyAlignment="1">
      <alignment horizontal="center"/>
    </xf>
    <xf numFmtId="14" fontId="0" fillId="5" borderId="8" xfId="0" applyNumberForma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0" borderId="7" xfId="0" applyBorder="1" applyAlignment="1" applyProtection="1">
      <alignment vertical="center"/>
      <protection locked="0"/>
    </xf>
    <xf numFmtId="0" fontId="6" fillId="0" borderId="0" xfId="0" applyFont="1" applyFill="1" applyBorder="1" applyAlignment="1"/>
    <xf numFmtId="0" fontId="6" fillId="0" borderId="0" xfId="0" applyFont="1" applyFill="1" applyBorder="1"/>
    <xf numFmtId="0" fontId="7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>
      <alignment horizontal="center"/>
    </xf>
    <xf numFmtId="0" fontId="0" fillId="0" borderId="0" xfId="0" applyFill="1" applyBorder="1"/>
    <xf numFmtId="0" fontId="6" fillId="7" borderId="8" xfId="0" applyFont="1" applyFill="1" applyBorder="1"/>
    <xf numFmtId="0" fontId="7" fillId="7" borderId="8" xfId="0" applyFont="1" applyFill="1" applyBorder="1" applyAlignment="1" applyProtection="1">
      <alignment horizontal="center"/>
      <protection locked="0"/>
    </xf>
    <xf numFmtId="0" fontId="8" fillId="7" borderId="8" xfId="0" applyFont="1" applyFill="1" applyBorder="1" applyAlignment="1" applyProtection="1">
      <alignment horizontal="center"/>
      <protection locked="0"/>
    </xf>
    <xf numFmtId="0" fontId="0" fillId="7" borderId="8" xfId="0" applyFill="1" applyBorder="1" applyAlignment="1">
      <alignment horizontal="center"/>
    </xf>
    <xf numFmtId="0" fontId="8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0" fontId="11" fillId="8" borderId="8" xfId="0" applyFont="1" applyFill="1" applyBorder="1"/>
    <xf numFmtId="0" fontId="0" fillId="8" borderId="8" xfId="0" applyFill="1" applyBorder="1"/>
    <xf numFmtId="0" fontId="0" fillId="7" borderId="8" xfId="0" applyFill="1" applyBorder="1"/>
    <xf numFmtId="0" fontId="6" fillId="9" borderId="8" xfId="0" applyFont="1" applyFill="1" applyBorder="1" applyAlignment="1">
      <alignment horizontal="left"/>
    </xf>
    <xf numFmtId="0" fontId="7" fillId="9" borderId="8" xfId="0" applyFont="1" applyFill="1" applyBorder="1" applyAlignment="1" applyProtection="1">
      <alignment horizontal="left"/>
      <protection locked="0"/>
    </xf>
    <xf numFmtId="0" fontId="7" fillId="9" borderId="8" xfId="0" applyFont="1" applyFill="1" applyBorder="1" applyAlignment="1">
      <alignment horizontal="left"/>
    </xf>
    <xf numFmtId="0" fontId="10" fillId="9" borderId="8" xfId="0" applyFont="1" applyFill="1" applyBorder="1" applyAlignment="1">
      <alignment horizontal="left"/>
    </xf>
    <xf numFmtId="0" fontId="0" fillId="9" borderId="8" xfId="0" applyFill="1" applyBorder="1"/>
    <xf numFmtId="0" fontId="7" fillId="9" borderId="8" xfId="0" applyFont="1" applyFill="1" applyBorder="1"/>
    <xf numFmtId="0" fontId="7" fillId="7" borderId="8" xfId="0" applyFont="1" applyFill="1" applyBorder="1" applyAlignment="1">
      <alignment horizontal="center"/>
    </xf>
    <xf numFmtId="0" fontId="0" fillId="0" borderId="8" xfId="0" applyBorder="1"/>
    <xf numFmtId="0" fontId="13" fillId="9" borderId="8" xfId="0" applyFont="1" applyFill="1" applyBorder="1"/>
    <xf numFmtId="0" fontId="0" fillId="10" borderId="2" xfId="0" applyFill="1" applyBorder="1" applyAlignment="1" applyProtection="1">
      <alignment horizontal="center"/>
      <protection locked="0"/>
    </xf>
    <xf numFmtId="0" fontId="0" fillId="10" borderId="2" xfId="0" applyFill="1" applyBorder="1" applyProtection="1"/>
    <xf numFmtId="0" fontId="0" fillId="10" borderId="4" xfId="0" applyFill="1" applyBorder="1" applyProtection="1"/>
    <xf numFmtId="49" fontId="0" fillId="10" borderId="3" xfId="0" applyNumberFormat="1" applyFont="1" applyFill="1" applyBorder="1" applyAlignment="1" applyProtection="1">
      <alignment horizontal="center" vertical="center"/>
      <protection locked="0"/>
    </xf>
    <xf numFmtId="49" fontId="0" fillId="11" borderId="2" xfId="0" applyNumberFormat="1" applyFill="1" applyBorder="1" applyAlignment="1" applyProtection="1">
      <alignment vertical="center"/>
      <protection locked="0"/>
    </xf>
    <xf numFmtId="0" fontId="14" fillId="2" borderId="1" xfId="0" applyFont="1" applyFill="1" applyBorder="1" applyAlignment="1">
      <alignment horizontal="center" vertical="center" wrapText="1"/>
    </xf>
    <xf numFmtId="0" fontId="0" fillId="4" borderId="8" xfId="0" applyFill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0" fontId="7" fillId="8" borderId="8" xfId="0" applyFont="1" applyFill="1" applyBorder="1"/>
    <xf numFmtId="0" fontId="6" fillId="2" borderId="1" xfId="0" applyFont="1" applyFill="1" applyBorder="1" applyAlignment="1">
      <alignment horizontal="center" vertical="center" textRotation="255"/>
    </xf>
    <xf numFmtId="49" fontId="0" fillId="0" borderId="0" xfId="0" applyNumberFormat="1" applyBorder="1" applyAlignment="1" applyProtection="1">
      <alignment horizontal="center" vertical="center"/>
      <protection locked="0"/>
    </xf>
    <xf numFmtId="0" fontId="7" fillId="0" borderId="0" xfId="0" applyFont="1" applyBorder="1" applyProtection="1">
      <protection locked="0"/>
    </xf>
    <xf numFmtId="0" fontId="7" fillId="0" borderId="8" xfId="0" applyFont="1" applyBorder="1"/>
    <xf numFmtId="49" fontId="0" fillId="11" borderId="2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7" fillId="0" borderId="8" xfId="0" applyFont="1" applyBorder="1" applyAlignment="1">
      <alignment wrapText="1"/>
    </xf>
    <xf numFmtId="49" fontId="0" fillId="3" borderId="8" xfId="0" applyNumberForma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wrapText="1"/>
      <protection locked="0"/>
    </xf>
    <xf numFmtId="0" fontId="0" fillId="3" borderId="8" xfId="0" applyFill="1" applyBorder="1" applyProtection="1"/>
    <xf numFmtId="0" fontId="13" fillId="3" borderId="8" xfId="0" applyFont="1" applyFill="1" applyBorder="1" applyProtection="1"/>
    <xf numFmtId="0" fontId="7" fillId="0" borderId="8" xfId="0" applyFont="1" applyBorder="1" applyAlignment="1" applyProtection="1">
      <alignment horizontal="center"/>
      <protection locked="0"/>
    </xf>
    <xf numFmtId="0" fontId="7" fillId="0" borderId="0" xfId="0" applyFont="1" applyBorder="1" applyAlignment="1">
      <alignment wrapText="1"/>
    </xf>
    <xf numFmtId="0" fontId="0" fillId="0" borderId="8" xfId="0" applyBorder="1" applyAlignment="1" applyProtection="1">
      <alignment horizontal="center"/>
      <protection locked="0"/>
    </xf>
    <xf numFmtId="178" fontId="0" fillId="0" borderId="8" xfId="0" applyNumberFormat="1" applyBorder="1"/>
    <xf numFmtId="0" fontId="0" fillId="0" borderId="8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49" fontId="0" fillId="11" borderId="2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/>
      <protection locked="0"/>
    </xf>
    <xf numFmtId="49" fontId="0" fillId="0" borderId="8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Protection="1">
      <protection locked="0"/>
    </xf>
    <xf numFmtId="0" fontId="7" fillId="4" borderId="8" xfId="0" applyFont="1" applyFill="1" applyBorder="1" applyAlignment="1" applyProtection="1">
      <alignment horizontal="center"/>
      <protection locked="0"/>
    </xf>
    <xf numFmtId="0" fontId="0" fillId="0" borderId="8" xfId="0" applyFill="1" applyBorder="1" applyProtection="1">
      <protection locked="0"/>
    </xf>
    <xf numFmtId="0" fontId="5" fillId="0" borderId="8" xfId="0" applyFont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6" fillId="10" borderId="2" xfId="0" applyFont="1" applyFill="1" applyBorder="1" applyAlignment="1" applyProtection="1">
      <alignment wrapText="1"/>
      <protection locked="0"/>
    </xf>
    <xf numFmtId="49" fontId="6" fillId="11" borderId="2" xfId="0" applyNumberFormat="1" applyFont="1" applyFill="1" applyBorder="1" applyAlignment="1" applyProtection="1">
      <alignment vertical="center"/>
      <protection locked="0"/>
    </xf>
    <xf numFmtId="14" fontId="2" fillId="2" borderId="1" xfId="0" applyNumberFormat="1" applyFont="1" applyFill="1" applyBorder="1" applyAlignment="1">
      <alignment horizontal="center" vertical="center" textRotation="90"/>
    </xf>
    <xf numFmtId="0" fontId="0" fillId="0" borderId="8" xfId="0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0" fillId="10" borderId="2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 vertical="center"/>
      <protection locked="0"/>
    </xf>
    <xf numFmtId="179" fontId="0" fillId="3" borderId="8" xfId="0" applyNumberFormat="1" applyFill="1" applyBorder="1" applyAlignment="1" applyProtection="1">
      <alignment horizontal="center"/>
    </xf>
    <xf numFmtId="179" fontId="0" fillId="0" borderId="6" xfId="0" applyNumberFormat="1" applyBorder="1" applyAlignment="1">
      <alignment horizontal="center" vertical="center"/>
    </xf>
    <xf numFmtId="0" fontId="0" fillId="13" borderId="13" xfId="0" applyFill="1" applyBorder="1" applyAlignment="1">
      <alignment horizontal="left"/>
    </xf>
    <xf numFmtId="0" fontId="7" fillId="13" borderId="14" xfId="0" applyFont="1" applyFill="1" applyBorder="1"/>
    <xf numFmtId="0" fontId="0" fillId="13" borderId="14" xfId="0" applyFill="1" applyBorder="1"/>
    <xf numFmtId="0" fontId="0" fillId="13" borderId="14" xfId="0" applyFill="1" applyBorder="1" applyAlignment="1">
      <alignment horizontal="center"/>
    </xf>
    <xf numFmtId="0" fontId="0" fillId="13" borderId="15" xfId="0" applyFill="1" applyBorder="1"/>
    <xf numFmtId="0" fontId="0" fillId="13" borderId="16" xfId="0" applyFill="1" applyBorder="1" applyAlignment="1">
      <alignment horizontal="left"/>
    </xf>
    <xf numFmtId="0" fontId="0" fillId="13" borderId="0" xfId="0" applyFill="1" applyBorder="1"/>
    <xf numFmtId="0" fontId="0" fillId="13" borderId="0" xfId="0" applyFill="1" applyBorder="1" applyAlignment="1">
      <alignment horizontal="center"/>
    </xf>
    <xf numFmtId="0" fontId="0" fillId="13" borderId="17" xfId="0" applyFill="1" applyBorder="1"/>
    <xf numFmtId="0" fontId="0" fillId="13" borderId="18" xfId="0" applyFill="1" applyBorder="1" applyAlignment="1">
      <alignment horizontal="left"/>
    </xf>
    <xf numFmtId="0" fontId="7" fillId="13" borderId="19" xfId="0" applyFont="1" applyFill="1" applyBorder="1"/>
    <xf numFmtId="0" fontId="0" fillId="13" borderId="19" xfId="0" applyFill="1" applyBorder="1"/>
    <xf numFmtId="0" fontId="0" fillId="13" borderId="19" xfId="0" applyFill="1" applyBorder="1" applyAlignment="1">
      <alignment horizontal="center"/>
    </xf>
    <xf numFmtId="1" fontId="5" fillId="13" borderId="19" xfId="0" applyNumberFormat="1" applyFont="1" applyFill="1" applyBorder="1" applyAlignment="1">
      <alignment horizontal="center"/>
    </xf>
    <xf numFmtId="1" fontId="5" fillId="13" borderId="19" xfId="0" applyNumberFormat="1" applyFont="1" applyFill="1" applyBorder="1"/>
    <xf numFmtId="1" fontId="5" fillId="13" borderId="20" xfId="0" applyNumberFormat="1" applyFont="1" applyFill="1" applyBorder="1"/>
    <xf numFmtId="0" fontId="0" fillId="13" borderId="8" xfId="0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178" fontId="0" fillId="0" borderId="21" xfId="0" applyNumberFormat="1" applyBorder="1"/>
    <xf numFmtId="0" fontId="0" fillId="0" borderId="21" xfId="0" applyBorder="1"/>
    <xf numFmtId="49" fontId="0" fillId="0" borderId="21" xfId="0" applyNumberFormat="1" applyBorder="1" applyAlignment="1" applyProtection="1">
      <alignment horizontal="center" vertical="center"/>
      <protection locked="0"/>
    </xf>
    <xf numFmtId="0" fontId="7" fillId="0" borderId="21" xfId="0" applyFont="1" applyBorder="1" applyAlignment="1">
      <alignment wrapText="1"/>
    </xf>
    <xf numFmtId="0" fontId="0" fillId="0" borderId="21" xfId="0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0" borderId="21" xfId="0" applyBorder="1" applyProtection="1"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6" fillId="0" borderId="8" xfId="0" applyFont="1" applyFill="1" applyBorder="1" applyAlignment="1" applyProtection="1">
      <alignment horizontal="center"/>
      <protection locked="0"/>
    </xf>
    <xf numFmtId="179" fontId="0" fillId="0" borderId="21" xfId="0" applyNumberFormat="1" applyFill="1" applyBorder="1" applyAlignment="1" applyProtection="1">
      <alignment horizontal="center"/>
    </xf>
    <xf numFmtId="0" fontId="0" fillId="0" borderId="21" xfId="0" applyFill="1" applyBorder="1" applyAlignment="1" applyProtection="1">
      <alignment horizontal="center"/>
      <protection locked="0"/>
    </xf>
    <xf numFmtId="0" fontId="6" fillId="6" borderId="5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49" fontId="7" fillId="3" borderId="10" xfId="0" applyNumberFormat="1" applyFont="1" applyFill="1" applyBorder="1" applyAlignment="1" applyProtection="1">
      <alignment horizontal="center" vertical="center"/>
      <protection locked="0"/>
    </xf>
    <xf numFmtId="49" fontId="12" fillId="3" borderId="9" xfId="0" applyNumberFormat="1" applyFont="1" applyFill="1" applyBorder="1" applyAlignment="1" applyProtection="1">
      <alignment horizontal="center" vertical="center"/>
      <protection locked="0"/>
    </xf>
    <xf numFmtId="49" fontId="12" fillId="3" borderId="11" xfId="0" applyNumberFormat="1" applyFont="1" applyFill="1" applyBorder="1" applyAlignment="1" applyProtection="1">
      <alignment horizontal="center" vertical="center"/>
      <protection locked="0"/>
    </xf>
    <xf numFmtId="49" fontId="7" fillId="10" borderId="2" xfId="0" applyNumberFormat="1" applyFont="1" applyFill="1" applyBorder="1" applyAlignment="1" applyProtection="1">
      <alignment horizontal="center" vertical="center"/>
      <protection locked="0"/>
    </xf>
    <xf numFmtId="49" fontId="13" fillId="10" borderId="2" xfId="0" applyNumberFormat="1" applyFont="1" applyFill="1" applyBorder="1" applyAlignment="1" applyProtection="1">
      <alignment horizontal="center" vertical="center"/>
      <protection locked="0"/>
    </xf>
    <xf numFmtId="49" fontId="13" fillId="10" borderId="4" xfId="0" applyNumberFormat="1" applyFont="1" applyFill="1" applyBorder="1" applyAlignment="1" applyProtection="1">
      <alignment horizontal="center" vertical="center"/>
      <protection locked="0"/>
    </xf>
    <xf numFmtId="176" fontId="7" fillId="11" borderId="2" xfId="1" applyNumberFormat="1" applyFont="1" applyFill="1" applyBorder="1" applyAlignment="1" applyProtection="1">
      <alignment horizontal="center" vertical="center"/>
      <protection locked="0"/>
    </xf>
    <xf numFmtId="176" fontId="4" fillId="11" borderId="2" xfId="1" applyNumberFormat="1" applyFont="1" applyFill="1" applyBorder="1" applyAlignment="1" applyProtection="1">
      <alignment horizontal="center" vertical="center"/>
      <protection locked="0"/>
    </xf>
    <xf numFmtId="0" fontId="7" fillId="13" borderId="3" xfId="0" applyFont="1" applyFill="1" applyBorder="1" applyAlignment="1" applyProtection="1">
      <alignment horizontal="center"/>
      <protection locked="0"/>
    </xf>
    <xf numFmtId="0" fontId="0" fillId="13" borderId="2" xfId="0" applyFill="1" applyBorder="1" applyAlignment="1" applyProtection="1">
      <alignment horizontal="center"/>
      <protection locked="0"/>
    </xf>
    <xf numFmtId="0" fontId="0" fillId="13" borderId="4" xfId="0" applyFill="1" applyBorder="1" applyAlignment="1" applyProtection="1">
      <alignment horizontal="center"/>
      <protection locked="0"/>
    </xf>
    <xf numFmtId="49" fontId="0" fillId="11" borderId="2" xfId="0" applyNumberFormat="1" applyFill="1" applyBorder="1" applyAlignment="1" applyProtection="1">
      <alignment horizontal="center" vertical="center"/>
      <protection locked="0"/>
    </xf>
    <xf numFmtId="49" fontId="0" fillId="11" borderId="4" xfId="0" applyNumberFormat="1" applyFill="1" applyBorder="1" applyAlignment="1" applyProtection="1">
      <alignment horizontal="center" vertical="center"/>
      <protection locked="0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zh-CN" altLang="en-US" sz="1800"/>
              <a:t>燃尽图</a:t>
            </a:r>
          </a:p>
        </c:rich>
      </c:tx>
      <c:layout>
        <c:manualLayout>
          <c:xMode val="edge"/>
          <c:yMode val="edge"/>
          <c:x val="0.45771926509186356"/>
          <c:y val="3.54361745912866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104476940382459E-2"/>
          <c:y val="0.13876791579063089"/>
          <c:w val="0.85488985471213186"/>
          <c:h val="0.64335769082849215"/>
        </c:manualLayout>
      </c:layout>
      <c:lineChart>
        <c:grouping val="standard"/>
        <c:varyColors val="0"/>
        <c:ser>
          <c:idx val="0"/>
          <c:order val="0"/>
          <c:tx>
            <c:v>实际燃尽图</c:v>
          </c:tx>
          <c:spPr>
            <a:ln w="28575">
              <a:solidFill>
                <a:srgbClr val="C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  <a:prstDash val="solid"/>
              </a:ln>
            </c:spPr>
          </c:marker>
          <c:cat>
            <c:numRef>
              <c:f>迭代面板!$K$4:$P$4</c:f>
              <c:numCache>
                <c:formatCode>m/d/yyyy</c:formatCode>
                <c:ptCount val="6"/>
                <c:pt idx="0">
                  <c:v>43087</c:v>
                </c:pt>
                <c:pt idx="1">
                  <c:v>43088</c:v>
                </c:pt>
                <c:pt idx="2">
                  <c:v>43089</c:v>
                </c:pt>
                <c:pt idx="3">
                  <c:v>43090</c:v>
                </c:pt>
                <c:pt idx="4">
                  <c:v>43091</c:v>
                </c:pt>
                <c:pt idx="5">
                  <c:v>43092</c:v>
                </c:pt>
              </c:numCache>
            </c:numRef>
          </c:cat>
          <c:val>
            <c:numRef>
              <c:f>迭代面板!$K$41:$U$41</c:f>
              <c:numCache>
                <c:formatCode>0_ </c:formatCode>
                <c:ptCount val="11"/>
                <c:pt idx="0">
                  <c:v>13</c:v>
                </c:pt>
                <c:pt idx="1">
                  <c:v>6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预计燃尽图</c:v>
          </c:tx>
          <c:spPr>
            <a:ln w="19050">
              <a:solidFill>
                <a:srgbClr val="C00000"/>
              </a:solidFill>
              <a:prstDash val="dash"/>
            </a:ln>
          </c:spPr>
          <c:marker>
            <c:symbol val="none"/>
          </c:marker>
          <c:cat>
            <c:numRef>
              <c:f>迭代面板!$K$4:$P$4</c:f>
              <c:numCache>
                <c:formatCode>m/d/yyyy</c:formatCode>
                <c:ptCount val="6"/>
                <c:pt idx="0">
                  <c:v>43087</c:v>
                </c:pt>
                <c:pt idx="1">
                  <c:v>43088</c:v>
                </c:pt>
                <c:pt idx="2">
                  <c:v>43089</c:v>
                </c:pt>
                <c:pt idx="3">
                  <c:v>43090</c:v>
                </c:pt>
                <c:pt idx="4">
                  <c:v>43091</c:v>
                </c:pt>
                <c:pt idx="5">
                  <c:v>43092</c:v>
                </c:pt>
              </c:numCache>
            </c:numRef>
          </c:cat>
          <c:val>
            <c:numRef>
              <c:f>迭代面板!$K$45:$U$45</c:f>
              <c:numCache>
                <c:formatCode>0</c:formatCode>
                <c:ptCount val="11"/>
                <c:pt idx="0" formatCode="General">
                  <c:v>13</c:v>
                </c:pt>
                <c:pt idx="1">
                  <c:v>10.4</c:v>
                </c:pt>
                <c:pt idx="2">
                  <c:v>7.8000000000000007</c:v>
                </c:pt>
                <c:pt idx="3">
                  <c:v>5.2000000000000011</c:v>
                </c:pt>
                <c:pt idx="4">
                  <c:v>2.600000000000001</c:v>
                </c:pt>
                <c:pt idx="5">
                  <c:v>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迭代面板!$I$36</c:f>
              <c:strCache>
                <c:ptCount val="1"/>
                <c:pt idx="0">
                  <c:v>yy</c:v>
                </c:pt>
              </c:strCache>
            </c:strRef>
          </c:tx>
          <c:cat>
            <c:numRef>
              <c:f>迭代面板!$K$4:$P$4</c:f>
              <c:numCache>
                <c:formatCode>m/d/yyyy</c:formatCode>
                <c:ptCount val="6"/>
                <c:pt idx="0">
                  <c:v>43087</c:v>
                </c:pt>
                <c:pt idx="1">
                  <c:v>43088</c:v>
                </c:pt>
                <c:pt idx="2">
                  <c:v>43089</c:v>
                </c:pt>
                <c:pt idx="3">
                  <c:v>43090</c:v>
                </c:pt>
                <c:pt idx="4">
                  <c:v>43091</c:v>
                </c:pt>
                <c:pt idx="5">
                  <c:v>43092</c:v>
                </c:pt>
              </c:numCache>
            </c:numRef>
          </c:cat>
          <c:val>
            <c:numRef>
              <c:f>迭代面板!$K$36:$Q$36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迭代面板!$I$37</c:f>
              <c:strCache>
                <c:ptCount val="1"/>
                <c:pt idx="0">
                  <c:v>zz</c:v>
                </c:pt>
              </c:strCache>
            </c:strRef>
          </c:tx>
          <c:cat>
            <c:numRef>
              <c:f>迭代面板!$K$4:$P$4</c:f>
              <c:numCache>
                <c:formatCode>m/d/yyyy</c:formatCode>
                <c:ptCount val="6"/>
                <c:pt idx="0">
                  <c:v>43087</c:v>
                </c:pt>
                <c:pt idx="1">
                  <c:v>43088</c:v>
                </c:pt>
                <c:pt idx="2">
                  <c:v>43089</c:v>
                </c:pt>
                <c:pt idx="3">
                  <c:v>43090</c:v>
                </c:pt>
                <c:pt idx="4">
                  <c:v>43091</c:v>
                </c:pt>
                <c:pt idx="5">
                  <c:v>43092</c:v>
                </c:pt>
              </c:numCache>
            </c:numRef>
          </c:cat>
          <c:val>
            <c:numRef>
              <c:f>迭代面板!$K$37:$Q$37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迭代面板!$I$38</c:f>
              <c:strCache>
                <c:ptCount val="1"/>
                <c:pt idx="0">
                  <c:v>xx</c:v>
                </c:pt>
              </c:strCache>
            </c:strRef>
          </c:tx>
          <c:val>
            <c:numRef>
              <c:f>迭代面板!$K$38:$Q$38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844952"/>
        <c:axId val="622845344"/>
      </c:lineChart>
      <c:dateAx>
        <c:axId val="62284495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minorGridlines/>
        <c:numFmt formatCode="yyyy/m/d" sourceLinked="0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622845344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6228453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_ 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6228449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bg1"/>
    </a:solidFill>
    <a:ln w="635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45</xdr:row>
      <xdr:rowOff>133350</xdr:rowOff>
    </xdr:from>
    <xdr:to>
      <xdr:col>21</xdr:col>
      <xdr:colOff>76200</xdr:colOff>
      <xdr:row>76</xdr:row>
      <xdr:rowOff>66058</xdr:rowOff>
    </xdr:to>
    <xdr:graphicFrame macro="">
      <xdr:nvGraphicFramePr>
        <xdr:cNvPr id="1240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3:H13"/>
  <sheetViews>
    <sheetView workbookViewId="0">
      <selection activeCell="L15" sqref="L15"/>
    </sheetView>
  </sheetViews>
  <sheetFormatPr defaultRowHeight="12.75" x14ac:dyDescent="0.2"/>
  <cols>
    <col min="2" max="2" width="9.5703125" customWidth="1"/>
    <col min="3" max="3" width="2.85546875" customWidth="1"/>
    <col min="4" max="4" width="9.140625" customWidth="1"/>
    <col min="5" max="5" width="2.140625" style="32" customWidth="1"/>
    <col min="6" max="6" width="8.7109375" customWidth="1"/>
    <col min="7" max="7" width="2.42578125" style="32" customWidth="1"/>
    <col min="8" max="8" width="9.28515625" style="2" customWidth="1"/>
    <col min="10" max="10" width="10.42578125" bestFit="1" customWidth="1"/>
    <col min="11" max="11" width="13.85546875" customWidth="1"/>
  </cols>
  <sheetData>
    <row r="3" spans="2:8" x14ac:dyDescent="0.2">
      <c r="B3" s="24" t="s">
        <v>17</v>
      </c>
      <c r="D3" s="42" t="s">
        <v>2</v>
      </c>
      <c r="E3" s="28"/>
      <c r="F3" s="33" t="s">
        <v>3</v>
      </c>
      <c r="G3" s="28"/>
      <c r="H3" s="39" t="s">
        <v>19</v>
      </c>
    </row>
    <row r="4" spans="2:8" x14ac:dyDescent="0.2">
      <c r="B4" s="25">
        <v>42856</v>
      </c>
      <c r="D4" s="43" t="s">
        <v>14</v>
      </c>
      <c r="E4" s="29"/>
      <c r="F4" s="34" t="s">
        <v>8</v>
      </c>
      <c r="G4" s="29"/>
      <c r="H4" s="61" t="s">
        <v>39</v>
      </c>
    </row>
    <row r="5" spans="2:8" x14ac:dyDescent="0.2">
      <c r="B5" s="25">
        <v>43009</v>
      </c>
      <c r="D5" s="43" t="s">
        <v>13</v>
      </c>
      <c r="E5" s="30"/>
      <c r="F5" s="34" t="s">
        <v>20</v>
      </c>
      <c r="G5" s="30"/>
      <c r="H5" s="61" t="s">
        <v>41</v>
      </c>
    </row>
    <row r="6" spans="2:8" x14ac:dyDescent="0.2">
      <c r="B6" s="26"/>
      <c r="D6" s="44" t="s">
        <v>15</v>
      </c>
      <c r="E6" s="30"/>
      <c r="F6" s="35" t="s">
        <v>11</v>
      </c>
      <c r="G6" s="30"/>
      <c r="H6" s="61" t="s">
        <v>43</v>
      </c>
    </row>
    <row r="7" spans="2:8" x14ac:dyDescent="0.2">
      <c r="B7" s="26"/>
      <c r="D7" s="45" t="s">
        <v>18</v>
      </c>
      <c r="E7" s="30"/>
      <c r="F7" s="48" t="s">
        <v>20</v>
      </c>
      <c r="G7" s="37"/>
      <c r="H7" s="61" t="s">
        <v>45</v>
      </c>
    </row>
    <row r="8" spans="2:8" x14ac:dyDescent="0.2">
      <c r="B8" s="26"/>
      <c r="D8" s="47" t="s">
        <v>16</v>
      </c>
      <c r="E8" s="31"/>
      <c r="F8" s="36"/>
      <c r="G8" s="38"/>
      <c r="H8" s="61"/>
    </row>
    <row r="9" spans="2:8" x14ac:dyDescent="0.2">
      <c r="B9" s="26"/>
      <c r="D9" s="50" t="s">
        <v>22</v>
      </c>
      <c r="F9" s="41"/>
      <c r="H9" s="61"/>
    </row>
    <row r="10" spans="2:8" x14ac:dyDescent="0.2">
      <c r="B10" s="26"/>
      <c r="D10" s="47" t="s">
        <v>31</v>
      </c>
      <c r="F10" s="41"/>
      <c r="H10" s="40"/>
    </row>
    <row r="11" spans="2:8" x14ac:dyDescent="0.2">
      <c r="B11" s="26"/>
      <c r="D11" s="46"/>
      <c r="F11" s="41"/>
      <c r="H11" s="40"/>
    </row>
    <row r="12" spans="2:8" x14ac:dyDescent="0.2">
      <c r="B12" s="25"/>
      <c r="D12" s="46"/>
      <c r="F12" s="41"/>
      <c r="H12" s="40"/>
    </row>
    <row r="13" spans="2:8" x14ac:dyDescent="0.2">
      <c r="B13" s="26"/>
      <c r="D13" s="46"/>
      <c r="F13" s="41"/>
      <c r="H13" s="40"/>
    </row>
  </sheetData>
  <phoneticPr fontId="3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Y55"/>
  <sheetViews>
    <sheetView tabSelected="1" zoomScaleNormal="100" workbookViewId="0">
      <pane xSplit="22" ySplit="4" topLeftCell="W5" activePane="bottomRight" state="frozen"/>
      <selection pane="topRight" activeCell="V1" sqref="V1"/>
      <selection pane="bottomLeft" activeCell="A4" sqref="A4"/>
      <selection pane="bottomRight" activeCell="X11" sqref="X11"/>
    </sheetView>
  </sheetViews>
  <sheetFormatPr defaultRowHeight="12.75" x14ac:dyDescent="0.2"/>
  <cols>
    <col min="1" max="3" width="4.140625" customWidth="1"/>
    <col min="4" max="4" width="3.85546875" customWidth="1"/>
    <col min="5" max="5" width="5.28515625" style="1" bestFit="1" customWidth="1"/>
    <col min="6" max="6" width="64.85546875" customWidth="1"/>
    <col min="7" max="7" width="9.28515625" bestFit="1" customWidth="1"/>
    <col min="8" max="8" width="11" bestFit="1" customWidth="1"/>
    <col min="9" max="9" width="6.85546875" customWidth="1"/>
    <col min="10" max="10" width="6.85546875" style="8" bestFit="1" customWidth="1"/>
    <col min="11" max="11" width="5.85546875" style="8" bestFit="1" customWidth="1"/>
    <col min="12" max="12" width="5.5703125" style="8" customWidth="1"/>
    <col min="13" max="15" width="5.85546875" style="8" bestFit="1" customWidth="1"/>
    <col min="16" max="16" width="4.85546875" style="8" customWidth="1"/>
    <col min="17" max="17" width="3.85546875" style="8" bestFit="1" customWidth="1"/>
    <col min="18" max="19" width="3.85546875" bestFit="1" customWidth="1"/>
    <col min="20" max="20" width="9.140625" bestFit="1" customWidth="1"/>
    <col min="21" max="21" width="3.85546875" bestFit="1" customWidth="1"/>
    <col min="22" max="22" width="2.7109375" customWidth="1"/>
    <col min="23" max="23" width="4.28515625" customWidth="1"/>
    <col min="27" max="27" width="4.140625" customWidth="1"/>
  </cols>
  <sheetData>
    <row r="1" spans="1:21" ht="13.5" thickBot="1" x14ac:dyDescent="0.25"/>
    <row r="2" spans="1:21" ht="13.5" thickBot="1" x14ac:dyDescent="0.25">
      <c r="F2" s="12" t="s">
        <v>10</v>
      </c>
      <c r="G2" s="13"/>
      <c r="H2" s="14">
        <v>43087</v>
      </c>
      <c r="K2" s="132" t="s">
        <v>1</v>
      </c>
      <c r="L2" s="133"/>
      <c r="M2" s="133"/>
      <c r="N2" s="133"/>
      <c r="O2" s="133"/>
      <c r="P2" s="133"/>
      <c r="Q2" s="133"/>
      <c r="R2" s="133"/>
      <c r="S2" s="133"/>
      <c r="T2" s="133"/>
      <c r="U2" s="134"/>
    </row>
    <row r="4" spans="1:21" ht="59.25" customHeight="1" x14ac:dyDescent="0.2">
      <c r="A4" s="62" t="s">
        <v>57</v>
      </c>
      <c r="B4" s="62" t="s">
        <v>58</v>
      </c>
      <c r="C4" s="62" t="s">
        <v>59</v>
      </c>
      <c r="D4" s="62"/>
      <c r="E4" s="7" t="s">
        <v>0</v>
      </c>
      <c r="F4" s="4" t="s">
        <v>37</v>
      </c>
      <c r="G4" s="20" t="s">
        <v>2</v>
      </c>
      <c r="H4" s="20" t="s">
        <v>3</v>
      </c>
      <c r="I4" s="20" t="s">
        <v>28</v>
      </c>
      <c r="J4" s="56" t="s">
        <v>24</v>
      </c>
      <c r="K4" s="94">
        <f>H2</f>
        <v>43087</v>
      </c>
      <c r="L4" s="94">
        <f t="shared" ref="L4:Q4" si="0">(K4+1)</f>
        <v>43088</v>
      </c>
      <c r="M4" s="94">
        <f t="shared" si="0"/>
        <v>43089</v>
      </c>
      <c r="N4" s="94">
        <f t="shared" si="0"/>
        <v>43090</v>
      </c>
      <c r="O4" s="94">
        <f t="shared" si="0"/>
        <v>43091</v>
      </c>
      <c r="P4" s="94">
        <f t="shared" si="0"/>
        <v>43092</v>
      </c>
      <c r="Q4" s="94">
        <f t="shared" si="0"/>
        <v>43093</v>
      </c>
      <c r="R4" s="5"/>
      <c r="S4" s="5"/>
      <c r="T4" s="5"/>
      <c r="U4" s="5"/>
    </row>
    <row r="5" spans="1:21" ht="15" customHeight="1" x14ac:dyDescent="0.2">
      <c r="E5" s="9"/>
    </row>
    <row r="6" spans="1:21" ht="15" customHeight="1" x14ac:dyDescent="0.2">
      <c r="A6" s="135" t="s">
        <v>36</v>
      </c>
      <c r="B6" s="136"/>
      <c r="C6" s="136"/>
      <c r="D6" s="137"/>
      <c r="E6" s="69" t="s">
        <v>23</v>
      </c>
      <c r="F6" s="70" t="s">
        <v>60</v>
      </c>
      <c r="G6" s="82"/>
      <c r="H6" s="82"/>
      <c r="I6" s="83"/>
      <c r="J6" s="99">
        <f t="shared" ref="J6:Q6" si="1">SUM(J7:J13)</f>
        <v>7</v>
      </c>
      <c r="K6" s="99">
        <f t="shared" si="1"/>
        <v>7</v>
      </c>
      <c r="L6" s="99">
        <f t="shared" si="1"/>
        <v>3</v>
      </c>
      <c r="M6" s="99">
        <f t="shared" si="1"/>
        <v>2</v>
      </c>
      <c r="N6" s="99">
        <f t="shared" si="1"/>
        <v>1</v>
      </c>
      <c r="O6" s="99">
        <f t="shared" si="1"/>
        <v>1</v>
      </c>
      <c r="P6" s="99">
        <f t="shared" si="1"/>
        <v>0</v>
      </c>
      <c r="Q6" s="99">
        <f t="shared" si="1"/>
        <v>0</v>
      </c>
      <c r="R6" s="71"/>
      <c r="S6" s="71"/>
      <c r="T6" s="72" t="s">
        <v>21</v>
      </c>
      <c r="U6" s="71">
        <v>1.5</v>
      </c>
    </row>
    <row r="7" spans="1:21" x14ac:dyDescent="0.2">
      <c r="A7" s="49">
        <v>2.5</v>
      </c>
      <c r="B7" s="49">
        <v>2.5</v>
      </c>
      <c r="C7" s="49">
        <v>2.5</v>
      </c>
      <c r="D7" s="49"/>
      <c r="E7" s="60" t="s">
        <v>64</v>
      </c>
      <c r="F7" s="65" t="s">
        <v>61</v>
      </c>
      <c r="G7" s="57" t="s">
        <v>12</v>
      </c>
      <c r="H7" s="58" t="s">
        <v>25</v>
      </c>
      <c r="I7" s="73" t="s">
        <v>38</v>
      </c>
      <c r="J7" s="99">
        <v>1</v>
      </c>
      <c r="K7" s="95">
        <v>1</v>
      </c>
      <c r="L7" s="95">
        <v>1</v>
      </c>
      <c r="M7" s="95">
        <v>1</v>
      </c>
      <c r="N7" s="95">
        <v>1</v>
      </c>
      <c r="O7" s="95">
        <v>1</v>
      </c>
      <c r="P7" s="95">
        <v>0</v>
      </c>
      <c r="Q7" s="95">
        <v>0</v>
      </c>
      <c r="R7" s="67"/>
      <c r="S7" s="67"/>
      <c r="T7" s="67"/>
      <c r="U7" s="67"/>
    </row>
    <row r="8" spans="1:21" x14ac:dyDescent="0.2">
      <c r="A8" s="49">
        <v>1.5</v>
      </c>
      <c r="B8" s="49">
        <v>1.5</v>
      </c>
      <c r="C8" s="49">
        <v>1.5</v>
      </c>
      <c r="D8" s="49"/>
      <c r="E8" s="60" t="s">
        <v>65</v>
      </c>
      <c r="F8" s="65" t="s">
        <v>62</v>
      </c>
      <c r="G8" s="57" t="s">
        <v>12</v>
      </c>
      <c r="H8" s="78" t="s">
        <v>25</v>
      </c>
      <c r="I8" s="73" t="s">
        <v>38</v>
      </c>
      <c r="J8" s="99">
        <v>1</v>
      </c>
      <c r="K8" s="95">
        <v>1</v>
      </c>
      <c r="L8" s="95">
        <v>1</v>
      </c>
      <c r="M8" s="95">
        <v>0</v>
      </c>
      <c r="N8" s="95">
        <v>0</v>
      </c>
      <c r="O8" s="95">
        <v>0</v>
      </c>
      <c r="P8" s="95">
        <v>0</v>
      </c>
      <c r="Q8" s="95">
        <v>0</v>
      </c>
      <c r="R8" s="67"/>
      <c r="S8" s="67"/>
      <c r="T8" s="67"/>
      <c r="U8" s="67"/>
    </row>
    <row r="9" spans="1:21" x14ac:dyDescent="0.2">
      <c r="A9" s="49">
        <v>1.5</v>
      </c>
      <c r="B9" s="49">
        <v>1.5</v>
      </c>
      <c r="C9" s="49">
        <v>1.5</v>
      </c>
      <c r="D9" s="49"/>
      <c r="E9" s="60" t="s">
        <v>66</v>
      </c>
      <c r="F9" s="65" t="s">
        <v>63</v>
      </c>
      <c r="G9" s="57" t="s">
        <v>12</v>
      </c>
      <c r="H9" s="78" t="s">
        <v>25</v>
      </c>
      <c r="I9" s="73" t="s">
        <v>40</v>
      </c>
      <c r="J9" s="99">
        <v>1</v>
      </c>
      <c r="K9" s="95">
        <v>1</v>
      </c>
      <c r="L9" s="95">
        <v>0</v>
      </c>
      <c r="M9" s="95">
        <v>0</v>
      </c>
      <c r="N9" s="95">
        <v>0</v>
      </c>
      <c r="O9" s="95">
        <v>0</v>
      </c>
      <c r="P9" s="95">
        <v>0</v>
      </c>
      <c r="Q9" s="95">
        <v>0</v>
      </c>
      <c r="R9" s="67"/>
      <c r="S9" s="67"/>
      <c r="T9" s="67"/>
      <c r="U9" s="67"/>
    </row>
    <row r="10" spans="1:21" x14ac:dyDescent="0.2">
      <c r="A10" s="49"/>
      <c r="B10" s="49"/>
      <c r="C10" s="49"/>
      <c r="D10" s="49"/>
      <c r="E10" s="60"/>
      <c r="F10" s="65"/>
      <c r="G10" s="57" t="s">
        <v>12</v>
      </c>
      <c r="H10" s="78" t="s">
        <v>25</v>
      </c>
      <c r="I10" s="73" t="s">
        <v>40</v>
      </c>
      <c r="J10" s="99">
        <v>1</v>
      </c>
      <c r="K10" s="95">
        <v>1</v>
      </c>
      <c r="L10" s="95">
        <v>0</v>
      </c>
      <c r="M10" s="95">
        <v>0</v>
      </c>
      <c r="N10" s="95">
        <v>0</v>
      </c>
      <c r="O10" s="95">
        <v>0</v>
      </c>
      <c r="P10" s="95">
        <v>0</v>
      </c>
      <c r="Q10" s="95">
        <v>0</v>
      </c>
      <c r="R10" s="67"/>
      <c r="S10" s="67"/>
      <c r="T10" s="67"/>
      <c r="U10" s="67"/>
    </row>
    <row r="11" spans="1:21" x14ac:dyDescent="0.2">
      <c r="A11" s="49"/>
      <c r="B11" s="49"/>
      <c r="C11" s="49"/>
      <c r="D11" s="49"/>
      <c r="E11" s="60"/>
      <c r="F11" s="65"/>
      <c r="G11" s="57" t="s">
        <v>12</v>
      </c>
      <c r="H11" s="78" t="s">
        <v>25</v>
      </c>
      <c r="I11" s="73" t="s">
        <v>40</v>
      </c>
      <c r="J11" s="99">
        <v>1</v>
      </c>
      <c r="K11" s="95">
        <v>1</v>
      </c>
      <c r="L11" s="95">
        <v>1</v>
      </c>
      <c r="M11" s="95">
        <v>1</v>
      </c>
      <c r="N11" s="95">
        <v>0</v>
      </c>
      <c r="O11" s="95">
        <v>0</v>
      </c>
      <c r="P11" s="95">
        <v>0</v>
      </c>
      <c r="Q11" s="96">
        <v>0</v>
      </c>
      <c r="R11" s="67"/>
      <c r="S11" s="67"/>
      <c r="T11" s="67"/>
      <c r="U11" s="67"/>
    </row>
    <row r="12" spans="1:21" x14ac:dyDescent="0.2">
      <c r="A12" s="49"/>
      <c r="B12" s="49"/>
      <c r="C12" s="49"/>
      <c r="D12" s="49"/>
      <c r="E12" s="60"/>
      <c r="F12" s="65"/>
      <c r="G12" s="57" t="s">
        <v>12</v>
      </c>
      <c r="H12" s="78" t="s">
        <v>25</v>
      </c>
      <c r="I12" s="73" t="s">
        <v>40</v>
      </c>
      <c r="J12" s="99">
        <v>1</v>
      </c>
      <c r="K12" s="95">
        <v>1</v>
      </c>
      <c r="L12" s="95">
        <v>0</v>
      </c>
      <c r="M12" s="95">
        <v>0</v>
      </c>
      <c r="N12" s="95">
        <v>0</v>
      </c>
      <c r="O12" s="95">
        <v>0</v>
      </c>
      <c r="P12" s="95">
        <v>0</v>
      </c>
      <c r="Q12" s="95">
        <v>0</v>
      </c>
      <c r="R12" s="67"/>
      <c r="S12" s="67"/>
      <c r="T12" s="67"/>
      <c r="U12" s="67"/>
    </row>
    <row r="13" spans="1:21" x14ac:dyDescent="0.2">
      <c r="A13" s="49"/>
      <c r="B13" s="49"/>
      <c r="C13" s="49"/>
      <c r="D13" s="49"/>
      <c r="E13" s="60"/>
      <c r="F13" s="65"/>
      <c r="G13" s="57" t="s">
        <v>12</v>
      </c>
      <c r="H13" s="78" t="s">
        <v>25</v>
      </c>
      <c r="I13" s="73" t="s">
        <v>42</v>
      </c>
      <c r="J13" s="99">
        <v>1</v>
      </c>
      <c r="K13" s="95">
        <v>1</v>
      </c>
      <c r="L13" s="95">
        <v>0</v>
      </c>
      <c r="M13" s="95">
        <v>0</v>
      </c>
      <c r="N13" s="95">
        <v>0</v>
      </c>
      <c r="O13" s="95">
        <v>0</v>
      </c>
      <c r="P13" s="95">
        <v>0</v>
      </c>
      <c r="Q13" s="95">
        <v>0</v>
      </c>
      <c r="R13" s="67"/>
      <c r="S13" s="67"/>
      <c r="T13" s="67"/>
      <c r="U13" s="67"/>
    </row>
    <row r="14" spans="1:21" x14ac:dyDescent="0.2">
      <c r="E14" s="9"/>
    </row>
    <row r="15" spans="1:21" x14ac:dyDescent="0.2">
      <c r="A15" s="135" t="s">
        <v>36</v>
      </c>
      <c r="B15" s="136"/>
      <c r="C15" s="136"/>
      <c r="D15" s="137"/>
      <c r="E15" s="69" t="s">
        <v>26</v>
      </c>
      <c r="F15" s="70" t="s">
        <v>60</v>
      </c>
      <c r="G15" s="82"/>
      <c r="H15" s="82"/>
      <c r="I15" s="83"/>
      <c r="J15" s="99">
        <f t="shared" ref="J15:Q15" si="2">SUM(J16:J21)</f>
        <v>6</v>
      </c>
      <c r="K15" s="99">
        <f t="shared" si="2"/>
        <v>6</v>
      </c>
      <c r="L15" s="99">
        <f t="shared" si="2"/>
        <v>3</v>
      </c>
      <c r="M15" s="99">
        <f t="shared" si="2"/>
        <v>2</v>
      </c>
      <c r="N15" s="99">
        <f t="shared" si="2"/>
        <v>2</v>
      </c>
      <c r="O15" s="99">
        <f t="shared" si="2"/>
        <v>1</v>
      </c>
      <c r="P15" s="99">
        <f t="shared" si="2"/>
        <v>0</v>
      </c>
      <c r="Q15" s="99">
        <f t="shared" si="2"/>
        <v>0</v>
      </c>
      <c r="R15" s="71"/>
      <c r="S15" s="71"/>
      <c r="T15" s="72" t="s">
        <v>21</v>
      </c>
      <c r="U15" s="71">
        <v>1.5</v>
      </c>
    </row>
    <row r="16" spans="1:21" x14ac:dyDescent="0.2">
      <c r="A16" s="76"/>
      <c r="B16" s="76"/>
      <c r="C16" s="76"/>
      <c r="D16" s="49"/>
      <c r="E16" s="60" t="s">
        <v>33</v>
      </c>
      <c r="F16" s="65" t="s">
        <v>61</v>
      </c>
      <c r="G16" s="57" t="s">
        <v>27</v>
      </c>
      <c r="H16" s="58" t="s">
        <v>25</v>
      </c>
      <c r="I16" s="58" t="s">
        <v>38</v>
      </c>
      <c r="J16" s="99">
        <v>1</v>
      </c>
      <c r="K16" s="95">
        <v>1</v>
      </c>
      <c r="L16" s="95">
        <v>0</v>
      </c>
      <c r="M16" s="95">
        <v>0</v>
      </c>
      <c r="N16" s="95">
        <v>0</v>
      </c>
      <c r="O16" s="95">
        <v>0</v>
      </c>
      <c r="P16" s="95">
        <v>0</v>
      </c>
      <c r="Q16" s="96">
        <v>0</v>
      </c>
      <c r="R16" s="59"/>
      <c r="S16" s="59"/>
      <c r="T16" s="59"/>
      <c r="U16" s="59"/>
    </row>
    <row r="17" spans="1:25" x14ac:dyDescent="0.2">
      <c r="A17" s="76"/>
      <c r="B17" s="76"/>
      <c r="C17" s="76"/>
      <c r="D17" s="49"/>
      <c r="E17" s="60" t="s">
        <v>34</v>
      </c>
      <c r="F17" s="65" t="s">
        <v>62</v>
      </c>
      <c r="G17" s="57" t="s">
        <v>27</v>
      </c>
      <c r="H17" s="79" t="s">
        <v>25</v>
      </c>
      <c r="I17" s="79" t="s">
        <v>38</v>
      </c>
      <c r="J17" s="99">
        <v>1</v>
      </c>
      <c r="K17" s="95">
        <v>1</v>
      </c>
      <c r="L17" s="95">
        <v>1</v>
      </c>
      <c r="M17" s="95">
        <v>1</v>
      </c>
      <c r="N17" s="95">
        <v>1</v>
      </c>
      <c r="O17" s="95">
        <v>1</v>
      </c>
      <c r="P17" s="95">
        <v>0</v>
      </c>
      <c r="Q17" s="95">
        <v>0</v>
      </c>
      <c r="R17" s="59"/>
      <c r="S17" s="59"/>
      <c r="T17" s="59"/>
      <c r="U17" s="59"/>
    </row>
    <row r="18" spans="1:25" x14ac:dyDescent="0.2">
      <c r="A18" s="76"/>
      <c r="B18" s="76"/>
      <c r="C18" s="76"/>
      <c r="D18" s="49"/>
      <c r="E18" s="60" t="s">
        <v>35</v>
      </c>
      <c r="F18" s="65" t="s">
        <v>63</v>
      </c>
      <c r="G18" s="57" t="s">
        <v>27</v>
      </c>
      <c r="H18" s="77" t="s">
        <v>25</v>
      </c>
      <c r="I18" s="75" t="s">
        <v>40</v>
      </c>
      <c r="J18" s="99">
        <v>1</v>
      </c>
      <c r="K18" s="95">
        <v>1</v>
      </c>
      <c r="L18" s="95">
        <v>0</v>
      </c>
      <c r="M18" s="95">
        <v>0</v>
      </c>
      <c r="N18" s="95">
        <v>0</v>
      </c>
      <c r="O18" s="95">
        <v>0</v>
      </c>
      <c r="P18" s="95">
        <v>0</v>
      </c>
      <c r="Q18" s="95">
        <v>0</v>
      </c>
      <c r="R18" s="59"/>
      <c r="S18" s="59"/>
      <c r="T18" s="59"/>
      <c r="U18" s="59"/>
    </row>
    <row r="19" spans="1:25" x14ac:dyDescent="0.2">
      <c r="A19" s="76"/>
      <c r="B19" s="76"/>
      <c r="C19" s="76"/>
      <c r="D19" s="49"/>
      <c r="E19" s="60"/>
      <c r="F19" s="68"/>
      <c r="G19" s="57" t="s">
        <v>27</v>
      </c>
      <c r="H19" s="81" t="s">
        <v>25</v>
      </c>
      <c r="I19" s="81" t="s">
        <v>40</v>
      </c>
      <c r="J19" s="99">
        <v>1</v>
      </c>
      <c r="K19" s="95">
        <v>1</v>
      </c>
      <c r="L19" s="95">
        <v>0</v>
      </c>
      <c r="M19" s="95">
        <v>0</v>
      </c>
      <c r="N19" s="95">
        <v>0</v>
      </c>
      <c r="O19" s="95">
        <v>0</v>
      </c>
      <c r="P19" s="95">
        <v>0</v>
      </c>
      <c r="Q19" s="95">
        <v>0</v>
      </c>
      <c r="R19" s="59"/>
      <c r="S19" s="59"/>
      <c r="T19" s="59"/>
      <c r="U19" s="59"/>
    </row>
    <row r="20" spans="1:25" x14ac:dyDescent="0.2">
      <c r="A20" s="76"/>
      <c r="B20" s="76"/>
      <c r="C20" s="76"/>
      <c r="D20" s="49"/>
      <c r="E20" s="60"/>
      <c r="F20" s="68"/>
      <c r="G20" s="57" t="s">
        <v>27</v>
      </c>
      <c r="H20" s="77" t="s">
        <v>25</v>
      </c>
      <c r="I20" s="75" t="s">
        <v>44</v>
      </c>
      <c r="J20" s="99">
        <v>1</v>
      </c>
      <c r="K20" s="95">
        <v>1</v>
      </c>
      <c r="L20" s="95">
        <v>1</v>
      </c>
      <c r="M20" s="95">
        <v>0</v>
      </c>
      <c r="N20" s="95">
        <v>0</v>
      </c>
      <c r="O20" s="95">
        <v>0</v>
      </c>
      <c r="P20" s="95">
        <v>0</v>
      </c>
      <c r="Q20" s="95">
        <v>0</v>
      </c>
      <c r="R20" s="59"/>
      <c r="S20" s="59"/>
      <c r="T20" s="59"/>
      <c r="U20" s="59"/>
      <c r="X20" s="2"/>
    </row>
    <row r="21" spans="1:25" x14ac:dyDescent="0.2">
      <c r="A21" s="76"/>
      <c r="B21" s="76"/>
      <c r="C21" s="76"/>
      <c r="D21" s="49"/>
      <c r="E21" s="60"/>
      <c r="F21" s="68"/>
      <c r="G21" s="57" t="s">
        <v>27</v>
      </c>
      <c r="H21" s="80" t="s">
        <v>25</v>
      </c>
      <c r="I21" s="75" t="s">
        <v>40</v>
      </c>
      <c r="J21" s="99">
        <v>1</v>
      </c>
      <c r="K21" s="95">
        <v>1</v>
      </c>
      <c r="L21" s="95">
        <v>1</v>
      </c>
      <c r="M21" s="95">
        <v>1</v>
      </c>
      <c r="N21" s="95">
        <v>1</v>
      </c>
      <c r="O21" s="95">
        <v>0</v>
      </c>
      <c r="P21" s="95">
        <v>0</v>
      </c>
      <c r="Q21" s="95">
        <v>0</v>
      </c>
      <c r="R21" s="59"/>
      <c r="S21" s="59"/>
      <c r="T21" s="59"/>
      <c r="U21" s="59"/>
      <c r="X21" s="2"/>
    </row>
    <row r="22" spans="1:25" ht="13.5" thickBot="1" x14ac:dyDescent="0.25">
      <c r="A22" s="121"/>
      <c r="B22" s="121"/>
      <c r="C22" s="121"/>
      <c r="D22" s="122"/>
      <c r="E22" s="123"/>
      <c r="F22" s="124"/>
      <c r="G22" s="131"/>
      <c r="H22" s="125"/>
      <c r="I22" s="125"/>
      <c r="J22" s="130"/>
      <c r="K22" s="126"/>
      <c r="L22" s="126"/>
      <c r="M22" s="126"/>
      <c r="N22" s="126"/>
      <c r="O22" s="126"/>
      <c r="P22" s="126"/>
      <c r="Q22" s="126"/>
      <c r="R22" s="127"/>
      <c r="S22" s="127"/>
      <c r="T22" s="127"/>
      <c r="U22" s="127"/>
      <c r="X22" s="2"/>
    </row>
    <row r="23" spans="1:25" ht="13.5" thickTop="1" x14ac:dyDescent="0.2">
      <c r="A23" s="118"/>
      <c r="B23" s="118"/>
      <c r="C23" s="118"/>
      <c r="D23" s="118"/>
      <c r="E23" s="120"/>
      <c r="F23" s="118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8"/>
      <c r="S23" s="118"/>
      <c r="T23" s="118"/>
      <c r="U23" s="118"/>
      <c r="X23" s="2"/>
      <c r="Y23" s="2"/>
    </row>
    <row r="24" spans="1:25" x14ac:dyDescent="0.2">
      <c r="A24" s="138" t="s">
        <v>36</v>
      </c>
      <c r="B24" s="139"/>
      <c r="C24" s="139"/>
      <c r="D24" s="140"/>
      <c r="E24" s="54"/>
      <c r="F24" s="92" t="s">
        <v>29</v>
      </c>
      <c r="G24" s="51"/>
      <c r="H24" s="51"/>
      <c r="I24" s="51"/>
      <c r="J24" s="51">
        <v>0</v>
      </c>
      <c r="K24" s="97">
        <f>SUM(K25:K27)</f>
        <v>0</v>
      </c>
      <c r="L24" s="97">
        <f>SUM(L25:L27)</f>
        <v>0</v>
      </c>
      <c r="M24" s="97">
        <f>SUM(M25:M27)</f>
        <v>0</v>
      </c>
      <c r="N24" s="97">
        <f>SUM(N28:N31)</f>
        <v>0</v>
      </c>
      <c r="O24" s="97">
        <v>0</v>
      </c>
      <c r="P24" s="97">
        <v>0</v>
      </c>
      <c r="Q24" s="97">
        <v>0</v>
      </c>
      <c r="R24" s="52"/>
      <c r="S24" s="52"/>
      <c r="T24" s="52"/>
      <c r="U24" s="53"/>
      <c r="X24" s="2"/>
      <c r="Y24" s="2"/>
    </row>
    <row r="25" spans="1:25" x14ac:dyDescent="0.2">
      <c r="A25" s="49"/>
      <c r="B25" s="49"/>
      <c r="C25" s="49"/>
      <c r="D25" s="49"/>
      <c r="E25" s="86" t="s">
        <v>50</v>
      </c>
      <c r="F25" s="87"/>
      <c r="G25" s="88" t="s">
        <v>32</v>
      </c>
      <c r="H25" s="85" t="s">
        <v>7</v>
      </c>
      <c r="I25" s="73"/>
      <c r="J25" s="51">
        <v>0</v>
      </c>
      <c r="K25" s="85"/>
      <c r="L25" s="85"/>
      <c r="M25" s="85"/>
      <c r="N25" s="85"/>
      <c r="O25" s="85"/>
      <c r="P25" s="85"/>
      <c r="Q25" s="85"/>
      <c r="R25" s="59"/>
      <c r="S25" s="59"/>
      <c r="T25" s="59"/>
      <c r="U25" s="89"/>
      <c r="X25" s="2"/>
      <c r="Y25" s="2"/>
    </row>
    <row r="26" spans="1:25" x14ac:dyDescent="0.2">
      <c r="A26" s="49"/>
      <c r="B26" s="49"/>
      <c r="C26" s="49"/>
      <c r="D26" s="49"/>
      <c r="E26" s="86" t="s">
        <v>51</v>
      </c>
      <c r="F26" s="87"/>
      <c r="G26" s="88" t="s">
        <v>32</v>
      </c>
      <c r="H26" s="85" t="s">
        <v>7</v>
      </c>
      <c r="I26" s="73"/>
      <c r="J26" s="51">
        <v>0</v>
      </c>
      <c r="K26" s="85"/>
      <c r="L26" s="85"/>
      <c r="M26" s="85"/>
      <c r="N26" s="85"/>
      <c r="O26" s="85"/>
      <c r="P26" s="85"/>
      <c r="Q26" s="85"/>
      <c r="R26" s="59"/>
      <c r="S26" s="59"/>
      <c r="T26" s="59"/>
      <c r="U26" s="89"/>
      <c r="X26" s="2"/>
      <c r="Y26" s="2"/>
    </row>
    <row r="27" spans="1:25" x14ac:dyDescent="0.2">
      <c r="A27" s="49"/>
      <c r="B27" s="49"/>
      <c r="C27" s="49"/>
      <c r="D27" s="49"/>
      <c r="E27" s="86" t="s">
        <v>52</v>
      </c>
      <c r="F27" s="90"/>
      <c r="G27" s="88" t="s">
        <v>32</v>
      </c>
      <c r="H27" s="85" t="s">
        <v>7</v>
      </c>
      <c r="I27" s="85"/>
      <c r="J27" s="51">
        <v>0</v>
      </c>
      <c r="K27" s="85"/>
      <c r="L27" s="85"/>
      <c r="M27" s="85"/>
      <c r="N27" s="85"/>
      <c r="O27" s="85"/>
      <c r="P27" s="85"/>
      <c r="Q27" s="85"/>
      <c r="R27" s="59"/>
      <c r="S27" s="59"/>
      <c r="T27" s="59"/>
      <c r="U27" s="89"/>
      <c r="X27" s="2"/>
      <c r="Y27" s="2"/>
    </row>
    <row r="28" spans="1:25" x14ac:dyDescent="0.2">
      <c r="A28" s="49"/>
      <c r="B28" s="49"/>
      <c r="C28" s="49"/>
      <c r="D28" s="49"/>
      <c r="E28" s="86" t="s">
        <v>53</v>
      </c>
      <c r="F28" s="90"/>
      <c r="G28" s="88" t="s">
        <v>32</v>
      </c>
      <c r="H28" s="85" t="s">
        <v>7</v>
      </c>
      <c r="I28" s="85"/>
      <c r="J28" s="51">
        <v>0</v>
      </c>
      <c r="K28" s="85"/>
      <c r="L28" s="85"/>
      <c r="M28" s="85"/>
      <c r="N28" s="85"/>
      <c r="O28" s="85"/>
      <c r="P28" s="85"/>
      <c r="Q28" s="85"/>
      <c r="R28" s="59"/>
      <c r="S28" s="59"/>
      <c r="T28" s="59"/>
      <c r="U28" s="89"/>
    </row>
    <row r="30" spans="1:25" x14ac:dyDescent="0.2">
      <c r="A30" s="141" t="s">
        <v>36</v>
      </c>
      <c r="B30" s="142"/>
      <c r="C30" s="142"/>
      <c r="D30" s="142"/>
      <c r="E30" s="66"/>
      <c r="F30" s="93" t="s">
        <v>30</v>
      </c>
      <c r="G30" s="55"/>
      <c r="H30" s="146"/>
      <c r="I30" s="146"/>
      <c r="J30" s="84" t="s">
        <v>47</v>
      </c>
      <c r="K30" s="55" t="s">
        <v>47</v>
      </c>
      <c r="L30" s="55" t="s">
        <v>47</v>
      </c>
      <c r="M30" s="55" t="s">
        <v>47</v>
      </c>
      <c r="N30" s="55" t="s">
        <v>47</v>
      </c>
      <c r="O30" s="84" t="s">
        <v>48</v>
      </c>
      <c r="P30" s="55" t="s">
        <v>47</v>
      </c>
      <c r="Q30" s="55" t="s">
        <v>49</v>
      </c>
      <c r="R30" s="146"/>
      <c r="S30" s="146"/>
      <c r="T30" s="146"/>
      <c r="U30" s="147"/>
    </row>
    <row r="31" spans="1:25" x14ac:dyDescent="0.2">
      <c r="A31" s="49"/>
      <c r="B31" s="49"/>
      <c r="C31" s="49"/>
      <c r="D31" s="49"/>
      <c r="E31" s="86" t="s">
        <v>54</v>
      </c>
      <c r="F31" s="90"/>
      <c r="G31" s="57" t="s">
        <v>32</v>
      </c>
      <c r="H31" s="85" t="s">
        <v>7</v>
      </c>
      <c r="I31" s="85"/>
      <c r="J31" s="84">
        <v>0</v>
      </c>
      <c r="K31" s="85"/>
      <c r="L31" s="85"/>
      <c r="M31" s="85"/>
      <c r="N31" s="85"/>
      <c r="O31" s="85"/>
      <c r="P31" s="85"/>
      <c r="Q31" s="85"/>
      <c r="R31" s="59"/>
      <c r="S31" s="59"/>
      <c r="T31" s="59"/>
      <c r="U31" s="59"/>
    </row>
    <row r="32" spans="1:25" x14ac:dyDescent="0.2">
      <c r="A32" s="49"/>
      <c r="B32" s="49"/>
      <c r="C32" s="49"/>
      <c r="D32" s="49"/>
      <c r="E32" s="86" t="s">
        <v>55</v>
      </c>
      <c r="F32" s="90"/>
      <c r="G32" s="57" t="s">
        <v>32</v>
      </c>
      <c r="H32" s="85" t="s">
        <v>7</v>
      </c>
      <c r="I32" s="85"/>
      <c r="J32" s="84">
        <v>0</v>
      </c>
      <c r="K32" s="85"/>
      <c r="L32" s="85"/>
      <c r="M32" s="85"/>
      <c r="N32" s="85"/>
      <c r="O32" s="85"/>
      <c r="P32" s="85"/>
      <c r="Q32" s="85"/>
      <c r="R32" s="59"/>
      <c r="S32" s="59"/>
      <c r="T32" s="59"/>
      <c r="U32" s="59"/>
    </row>
    <row r="33" spans="1:21" x14ac:dyDescent="0.2">
      <c r="A33" s="49"/>
      <c r="B33" s="49"/>
      <c r="C33" s="49"/>
      <c r="D33" s="49"/>
      <c r="E33" s="86" t="s">
        <v>56</v>
      </c>
      <c r="F33" s="90"/>
      <c r="G33" s="57" t="s">
        <v>32</v>
      </c>
      <c r="H33" s="85" t="s">
        <v>7</v>
      </c>
      <c r="I33" s="85"/>
      <c r="J33" s="84">
        <v>0</v>
      </c>
      <c r="K33" s="85"/>
      <c r="L33" s="85"/>
      <c r="M33" s="85"/>
      <c r="N33" s="85"/>
      <c r="O33" s="85"/>
      <c r="P33" s="85"/>
      <c r="Q33" s="85"/>
      <c r="R33" s="59"/>
      <c r="S33" s="59"/>
      <c r="T33" s="59"/>
      <c r="U33" s="59"/>
    </row>
    <row r="34" spans="1:21" x14ac:dyDescent="0.2">
      <c r="A34" s="2"/>
      <c r="B34" s="2"/>
      <c r="C34" s="2"/>
      <c r="D34" s="2"/>
      <c r="E34" s="63"/>
      <c r="F34" s="64"/>
      <c r="G34" s="91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1"/>
      <c r="S34" s="11"/>
      <c r="T34" s="11"/>
      <c r="U34" s="11"/>
    </row>
    <row r="35" spans="1:21" x14ac:dyDescent="0.2">
      <c r="A35" s="2"/>
      <c r="B35" s="2"/>
      <c r="C35" s="2"/>
      <c r="D35" s="2"/>
      <c r="E35" s="63"/>
      <c r="F35" s="74"/>
      <c r="G35" s="91"/>
      <c r="H35" s="18"/>
      <c r="I35" s="143" t="s">
        <v>46</v>
      </c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5"/>
    </row>
    <row r="36" spans="1:21" x14ac:dyDescent="0.2">
      <c r="A36" s="2"/>
      <c r="B36" s="2"/>
      <c r="C36" s="2"/>
      <c r="D36" s="2"/>
      <c r="E36" s="63"/>
      <c r="F36" s="64"/>
      <c r="G36" s="91"/>
      <c r="H36" s="18"/>
      <c r="I36" s="128" t="s">
        <v>40</v>
      </c>
      <c r="J36" s="117">
        <v>5</v>
      </c>
      <c r="K36" s="85">
        <v>1</v>
      </c>
      <c r="L36" s="85">
        <v>2</v>
      </c>
      <c r="M36" s="85">
        <v>3</v>
      </c>
      <c r="N36" s="85">
        <v>3</v>
      </c>
      <c r="O36" s="85">
        <v>2</v>
      </c>
      <c r="P36" s="85">
        <v>0</v>
      </c>
      <c r="Q36" s="85">
        <v>0</v>
      </c>
      <c r="R36" s="59"/>
      <c r="S36" s="59"/>
      <c r="T36" s="59"/>
      <c r="U36" s="59"/>
    </row>
    <row r="37" spans="1:21" x14ac:dyDescent="0.2">
      <c r="A37" s="2"/>
      <c r="B37" s="2"/>
      <c r="C37" s="2"/>
      <c r="D37" s="2"/>
      <c r="E37" s="63"/>
      <c r="F37" s="64"/>
      <c r="G37" s="91"/>
      <c r="H37" s="18"/>
      <c r="I37" s="128" t="s">
        <v>42</v>
      </c>
      <c r="J37" s="117">
        <v>6</v>
      </c>
      <c r="K37" s="85">
        <v>0</v>
      </c>
      <c r="L37" s="85">
        <v>2</v>
      </c>
      <c r="M37" s="85">
        <v>2</v>
      </c>
      <c r="N37" s="85">
        <v>3</v>
      </c>
      <c r="O37" s="85">
        <v>2</v>
      </c>
      <c r="P37" s="85">
        <v>0</v>
      </c>
      <c r="Q37" s="85">
        <v>0</v>
      </c>
      <c r="R37" s="59"/>
      <c r="S37" s="59"/>
      <c r="T37" s="59"/>
      <c r="U37" s="59"/>
    </row>
    <row r="38" spans="1:21" x14ac:dyDescent="0.2">
      <c r="A38" s="2"/>
      <c r="B38" s="2"/>
      <c r="C38" s="2"/>
      <c r="D38" s="2"/>
      <c r="E38" s="63"/>
      <c r="F38" s="64"/>
      <c r="G38" s="91"/>
      <c r="H38" s="18"/>
      <c r="I38" s="129" t="s">
        <v>38</v>
      </c>
      <c r="J38" s="117">
        <v>1</v>
      </c>
      <c r="K38" s="85">
        <v>0</v>
      </c>
      <c r="L38" s="85">
        <v>1</v>
      </c>
      <c r="M38" s="85">
        <v>1</v>
      </c>
      <c r="N38" s="85">
        <v>1</v>
      </c>
      <c r="O38" s="85">
        <v>1</v>
      </c>
      <c r="P38" s="85">
        <v>1</v>
      </c>
      <c r="Q38" s="85">
        <v>0</v>
      </c>
      <c r="R38" s="59"/>
      <c r="S38" s="59"/>
      <c r="T38" s="59"/>
      <c r="U38" s="59"/>
    </row>
    <row r="39" spans="1:21" x14ac:dyDescent="0.2">
      <c r="E39" s="10"/>
      <c r="F39" s="6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2"/>
      <c r="S39" s="2"/>
      <c r="T39" s="2"/>
      <c r="U39" s="2"/>
    </row>
    <row r="40" spans="1:21" ht="13.5" thickBot="1" x14ac:dyDescent="0.25">
      <c r="E40" s="3"/>
      <c r="F40" s="2"/>
      <c r="G40" s="2"/>
      <c r="H40" s="2"/>
      <c r="I40" s="2"/>
      <c r="J40" s="19"/>
      <c r="K40" s="19"/>
      <c r="L40" s="19"/>
      <c r="M40" s="19"/>
      <c r="N40" s="19"/>
      <c r="O40" s="19"/>
      <c r="P40" s="19"/>
      <c r="Q40" s="19"/>
      <c r="R40" s="2"/>
      <c r="S40" s="2"/>
      <c r="T40" s="2"/>
      <c r="U40" s="2"/>
    </row>
    <row r="41" spans="1:21" ht="13.5" thickBot="1" x14ac:dyDescent="0.25">
      <c r="E41" s="15"/>
      <c r="F41" s="21" t="s">
        <v>9</v>
      </c>
      <c r="G41" s="16"/>
      <c r="H41" s="16"/>
      <c r="I41" s="16"/>
      <c r="J41" s="100">
        <f t="shared" ref="J41:P41" si="3">SUM(J6,J15)</f>
        <v>13</v>
      </c>
      <c r="K41" s="100">
        <f t="shared" si="3"/>
        <v>13</v>
      </c>
      <c r="L41" s="100">
        <f t="shared" si="3"/>
        <v>6</v>
      </c>
      <c r="M41" s="100">
        <f t="shared" si="3"/>
        <v>4</v>
      </c>
      <c r="N41" s="100">
        <f t="shared" si="3"/>
        <v>3</v>
      </c>
      <c r="O41" s="100">
        <f t="shared" si="3"/>
        <v>2</v>
      </c>
      <c r="P41" s="100">
        <f t="shared" si="3"/>
        <v>0</v>
      </c>
      <c r="Q41" s="98"/>
      <c r="R41" s="17"/>
      <c r="S41" s="17"/>
      <c r="T41" s="17"/>
      <c r="U41" s="27"/>
    </row>
    <row r="42" spans="1:21" ht="13.5" thickBot="1" x14ac:dyDescent="0.25"/>
    <row r="43" spans="1:21" x14ac:dyDescent="0.2">
      <c r="E43" s="101"/>
      <c r="F43" s="102" t="s">
        <v>4</v>
      </c>
      <c r="G43" s="103">
        <f>SUM(K43:U43)-1</f>
        <v>5</v>
      </c>
      <c r="H43" s="103"/>
      <c r="I43" s="103"/>
      <c r="J43" s="104"/>
      <c r="K43" s="104">
        <f>NETWORKDAYS(K4,K4,基本信息!B4:B13)</f>
        <v>1</v>
      </c>
      <c r="L43" s="104">
        <f>NETWORKDAYS(L4,L4,基本信息!B4:B13)</f>
        <v>1</v>
      </c>
      <c r="M43" s="104">
        <f>NETWORKDAYS(M4,M4,基本信息!B4:B13)</f>
        <v>1</v>
      </c>
      <c r="N43" s="104">
        <f>NETWORKDAYS(N4,N4,基本信息!B4:B13)</f>
        <v>1</v>
      </c>
      <c r="O43" s="104">
        <f>NETWORKDAYS(O4,O4,基本信息!B4:B13)</f>
        <v>1</v>
      </c>
      <c r="P43" s="104">
        <v>1</v>
      </c>
      <c r="Q43" s="104"/>
      <c r="R43" s="103"/>
      <c r="S43" s="103"/>
      <c r="T43" s="103"/>
      <c r="U43" s="105"/>
    </row>
    <row r="44" spans="1:21" hidden="1" x14ac:dyDescent="0.2">
      <c r="E44" s="106"/>
      <c r="F44" s="107" t="s">
        <v>5</v>
      </c>
      <c r="G44" s="107">
        <f>K41/G43</f>
        <v>2.6</v>
      </c>
      <c r="H44" s="107"/>
      <c r="I44" s="107"/>
      <c r="J44" s="108"/>
      <c r="K44" s="108"/>
      <c r="L44" s="108"/>
      <c r="M44" s="108"/>
      <c r="N44" s="108"/>
      <c r="O44" s="108"/>
      <c r="P44" s="108"/>
      <c r="Q44" s="108"/>
      <c r="R44" s="107"/>
      <c r="S44" s="107"/>
      <c r="T44" s="107"/>
      <c r="U44" s="109"/>
    </row>
    <row r="45" spans="1:21" ht="13.5" thickBot="1" x14ac:dyDescent="0.25">
      <c r="E45" s="110"/>
      <c r="F45" s="111" t="s">
        <v>6</v>
      </c>
      <c r="G45" s="112"/>
      <c r="H45" s="112"/>
      <c r="I45" s="112"/>
      <c r="J45" s="113"/>
      <c r="K45" s="113">
        <f>K41</f>
        <v>13</v>
      </c>
      <c r="L45" s="114">
        <f>K45-(L43*$G$44)</f>
        <v>10.4</v>
      </c>
      <c r="M45" s="114">
        <f>L45-(M43*$G$44)</f>
        <v>7.8000000000000007</v>
      </c>
      <c r="N45" s="114">
        <f>M45-(N43*$G$44)</f>
        <v>5.2000000000000011</v>
      </c>
      <c r="O45" s="114">
        <f>N45-(O43*$G$44)</f>
        <v>2.600000000000001</v>
      </c>
      <c r="P45" s="114">
        <f>O45-(P43*$G$44)</f>
        <v>0</v>
      </c>
      <c r="Q45" s="114"/>
      <c r="R45" s="115"/>
      <c r="S45" s="115"/>
      <c r="T45" s="115"/>
      <c r="U45" s="116"/>
    </row>
    <row r="54" spans="5:8" x14ac:dyDescent="0.2">
      <c r="G54" s="23"/>
      <c r="H54" s="8"/>
    </row>
    <row r="55" spans="5:8" x14ac:dyDescent="0.2">
      <c r="E55" s="22"/>
    </row>
  </sheetData>
  <mergeCells count="9">
    <mergeCell ref="I35:U35"/>
    <mergeCell ref="R30:S30"/>
    <mergeCell ref="T30:U30"/>
    <mergeCell ref="H30:I30"/>
    <mergeCell ref="K2:U2"/>
    <mergeCell ref="A15:D15"/>
    <mergeCell ref="A6:D6"/>
    <mergeCell ref="A24:D24"/>
    <mergeCell ref="A30:D30"/>
  </mergeCells>
  <phoneticPr fontId="9" type="noConversion"/>
  <dataValidations count="4">
    <dataValidation type="list" allowBlank="1" showInputMessage="1" showErrorMessage="1" sqref="H30">
      <formula1>StatusTypes</formula1>
    </dataValidation>
    <dataValidation type="list" allowBlank="1" showInputMessage="1" showErrorMessage="1" sqref="G16:G22 G7:G13 G31:G38 G25:G28">
      <formula1>TaskTypes</formula1>
    </dataValidation>
    <dataValidation type="list" allowBlank="1" showInputMessage="1" showErrorMessage="1" sqref="I7:I13 I16:I22 I34:I38 I25:J28 I30:J33">
      <formula1>chengyuan</formula1>
    </dataValidation>
    <dataValidation type="list" allowBlank="1" showInputMessage="1" showErrorMessage="1" sqref="H16:H22 H7:H13 H31:H38 H25:H28">
      <formula1>"未开始,进行中,已完成,已冻结,"</formula1>
    </dataValidation>
  </dataValidations>
  <pageMargins left="0.5" right="0.5" top="0.5" bottom="0.5" header="0.5" footer="0.5"/>
  <pageSetup scale="57" fitToHeight="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33DE7EF09342474CB594EDB4A8473508" ma:contentTypeVersion="5" ma:contentTypeDescription="新建文档。" ma:contentTypeScope="" ma:versionID="262733ceb51a7fe1524ec9bee62d9d1e">
  <xsd:schema xmlns:xsd="http://www.w3.org/2001/XMLSchema" xmlns:xs="http://www.w3.org/2001/XMLSchema" xmlns:p="http://schemas.microsoft.com/office/2006/metadata/properties" xmlns:ns3="d73ae83c-8fec-45f1-b30f-a582e54960e6" targetNamespace="http://schemas.microsoft.com/office/2006/metadata/properties" ma:root="true" ma:fieldsID="e293e637be3994cb4bc8b63b5b707fc3" ns3:_="">
    <xsd:import namespace="d73ae83c-8fec-45f1-b30f-a582e54960e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ae83c-8fec-45f1-b30f-a582e54960e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享对象: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享对象详细信息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享提示哈希" ma:description="" ma:hidden="true" ma:internalName="SharingHintHash" ma:readOnly="true">
      <xsd:simpleType>
        <xsd:restriction base="dms:Text"/>
      </xsd:simpleType>
    </xsd:element>
    <xsd:element name="LastSharedByUser" ma:index="11" nillable="true" ma:displayName="上次共享用户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上次共享时间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A64DA3-A947-4A58-B2B7-CB02FFBC418C}">
  <ds:schemaRefs>
    <ds:schemaRef ds:uri="http://purl.org/dc/elements/1.1/"/>
    <ds:schemaRef ds:uri="http://schemas.microsoft.com/office/2006/metadata/properties"/>
    <ds:schemaRef ds:uri="d73ae83c-8fec-45f1-b30f-a582e54960e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D9FFE42-D95B-4D42-B5FA-77F13A6DA7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3ae83c-8fec-45f1-b30f-a582e54960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674D9E-E621-4577-AC33-EB52DC5833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5</vt:i4>
      </vt:variant>
    </vt:vector>
  </HeadingPairs>
  <TitlesOfParts>
    <vt:vector size="7" baseType="lpstr">
      <vt:lpstr>基本信息</vt:lpstr>
      <vt:lpstr>迭代面板</vt:lpstr>
      <vt:lpstr>chengyuan</vt:lpstr>
      <vt:lpstr>迭代面板!EstimatedRemaining</vt:lpstr>
      <vt:lpstr>迭代面板!ProjectedBurndown</vt:lpstr>
      <vt:lpstr>迭代面板!ProjectedBurndownTrack</vt:lpstr>
      <vt:lpstr>TaskTypes</vt:lpstr>
    </vt:vector>
  </TitlesOfParts>
  <Company>Agile Logic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Agile Logic</dc:creator>
  <cp:lastModifiedBy>CompanyPC</cp:lastModifiedBy>
  <cp:lastPrinted>2017-12-18T01:32:42Z</cp:lastPrinted>
  <dcterms:created xsi:type="dcterms:W3CDTF">2007-10-17T04:31:41Z</dcterms:created>
  <dcterms:modified xsi:type="dcterms:W3CDTF">2018-01-27T07:08:02Z</dcterms:modified>
</cp:coreProperties>
</file>